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 activeTab="1"/>
  </bookViews>
  <sheets>
    <sheet name="Sumár žiadosti občanov" sheetId="1" r:id="rId1"/>
    <sheet name="Schválené pre rok 2016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C20" i="2"/>
  <c r="B20" i="2"/>
  <c r="H18" i="2"/>
  <c r="F18" i="2"/>
  <c r="E18" i="2"/>
  <c r="H17" i="2"/>
  <c r="F17" i="2"/>
  <c r="E17" i="2"/>
  <c r="H16" i="2"/>
  <c r="F16" i="2"/>
  <c r="E16" i="2"/>
  <c r="G16" i="2" s="1"/>
  <c r="H15" i="2"/>
  <c r="F15" i="2"/>
  <c r="E15" i="2"/>
  <c r="H14" i="2"/>
  <c r="F14" i="2"/>
  <c r="E14" i="2"/>
  <c r="H13" i="2"/>
  <c r="F13" i="2"/>
  <c r="E13" i="2"/>
  <c r="H12" i="2"/>
  <c r="F12" i="2"/>
  <c r="E12" i="2"/>
  <c r="H11" i="2"/>
  <c r="F11" i="2"/>
  <c r="E11" i="2"/>
  <c r="H10" i="2"/>
  <c r="F10" i="2"/>
  <c r="E10" i="2"/>
  <c r="H9" i="2"/>
  <c r="F9" i="2"/>
  <c r="E9" i="2"/>
  <c r="H8" i="2"/>
  <c r="F8" i="2"/>
  <c r="E8" i="2"/>
  <c r="H7" i="2"/>
  <c r="F7" i="2"/>
  <c r="E7" i="2"/>
  <c r="H6" i="2"/>
  <c r="F6" i="2"/>
  <c r="E6" i="2"/>
  <c r="H5" i="2"/>
  <c r="F5" i="2"/>
  <c r="E5" i="2"/>
  <c r="H4" i="2"/>
  <c r="F4" i="2"/>
  <c r="E4" i="2"/>
  <c r="H3" i="2"/>
  <c r="F3" i="2"/>
  <c r="E3" i="2"/>
  <c r="G13" i="2" l="1"/>
  <c r="G11" i="2"/>
  <c r="G5" i="2"/>
  <c r="G6" i="2"/>
  <c r="G12" i="2"/>
  <c r="G7" i="2"/>
  <c r="G15" i="2"/>
  <c r="G4" i="2"/>
  <c r="G14" i="2"/>
  <c r="G17" i="2"/>
  <c r="G10" i="2"/>
  <c r="G18" i="2"/>
  <c r="G3" i="2"/>
  <c r="G9" i="2"/>
  <c r="H20" i="2"/>
  <c r="G8" i="2"/>
  <c r="H26" i="1"/>
  <c r="F26" i="1"/>
  <c r="G26" i="1"/>
  <c r="E26" i="1"/>
  <c r="G20" i="2" l="1"/>
  <c r="E20" i="1"/>
  <c r="E27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1" i="1"/>
  <c r="E22" i="1"/>
  <c r="E23" i="1"/>
  <c r="E24" i="1"/>
  <c r="E25" i="1"/>
  <c r="E3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7" i="1"/>
  <c r="G3" i="1"/>
  <c r="F20" i="1"/>
  <c r="F2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1" i="1"/>
  <c r="F22" i="1"/>
  <c r="F23" i="1"/>
  <c r="F24" i="1"/>
  <c r="F25" i="1"/>
  <c r="F3" i="1"/>
  <c r="G29" i="1" l="1"/>
  <c r="H24" i="1"/>
  <c r="H25" i="1" l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7" i="1"/>
  <c r="H3" i="1"/>
  <c r="H29" i="1" l="1"/>
  <c r="D29" i="1"/>
  <c r="C29" i="1"/>
  <c r="B29" i="1"/>
</calcChain>
</file>

<file path=xl/sharedStrings.xml><?xml version="1.0" encoding="utf-8"?>
<sst xmlns="http://schemas.openxmlformats.org/spreadsheetml/2006/main" count="65" uniqueCount="37">
  <si>
    <t>Požiadavka</t>
  </si>
  <si>
    <t>Náklady na kábel</t>
  </si>
  <si>
    <t>Náklady na stľpy</t>
  </si>
  <si>
    <t>Celkové náklady na zriadenie osvetlenia</t>
  </si>
  <si>
    <t>Dľžka kábla</t>
  </si>
  <si>
    <t>Počet stľpov</t>
  </si>
  <si>
    <t>Počet svietidiel</t>
  </si>
  <si>
    <t>U Matuška, smer od Heglasovcov po parkoviskom pri železničnom moste smerom k Streličákovej</t>
  </si>
  <si>
    <t>Žofia Maslíková u Maslíka 944</t>
  </si>
  <si>
    <t>U Repčáka, u domu 1557  a na točni. V potoku zrušiť.</t>
  </si>
  <si>
    <t>Gabriela Kolenová Raková 1603 – Trstená predlženie za Groň</t>
  </si>
  <si>
    <t>Poza AVC na Bukovinu</t>
  </si>
  <si>
    <t>Oblúkový most</t>
  </si>
  <si>
    <t>Trstená, ku Vilovi Šuškovi</t>
  </si>
  <si>
    <t>Verejne osvetlenie v casti u Hromadika medzi rodinou Macašovych a rodinou Čišeskych</t>
  </si>
  <si>
    <t>Prepojenie verejného osvetlenia medzi ulicami u Kajánka a u Kuči</t>
  </si>
  <si>
    <t>U Špaldoni – medzi oploteniami</t>
  </si>
  <si>
    <t>Eva Harantová, Raková 127, cestná komunikácia u Skakaly, okolo Čaneckých až k domu zs Gron č. 71</t>
  </si>
  <si>
    <t>Alžbeta Špitová - rozšírenie siete verejného osvetlenia na ulici pri železničnej stanici (pľac u Miča)</t>
  </si>
  <si>
    <t>doplnenie 1 svietidla na Fojstve pri hlavnej ceste na Zakopcie, povyse 3 bytoviek v zakrute, kde od stlpu na hranici pozemku p. Polaka</t>
  </si>
  <si>
    <t>prijazdovu cestu U Tutkov a U Skakalov</t>
  </si>
  <si>
    <t>Straková Daniela, Trstená 807 – svietidlo na posledný stľp v ulici</t>
  </si>
  <si>
    <t>Repčáková Mária, u Maslíka 1116 – vrchná cesta do Maslíka žiadajú doplniť svetlá k domom Korduliak, Maslík, Repčák</t>
  </si>
  <si>
    <t xml:space="preserve">Ing. Martin Čekan  Raková 1033 o rozšírenie siete verejného osvetlenia v časti obce Raková - Močiare, </t>
  </si>
  <si>
    <t>Strýková, parcela 11574/2 doplniť svetlo od lampy 11551</t>
  </si>
  <si>
    <t>Palušová u Skákaly</t>
  </si>
  <si>
    <t>IBV u Halušky</t>
  </si>
  <si>
    <r>
      <t xml:space="preserve">Peter Kultán, RAKOVÁ 399 - </t>
    </r>
    <r>
      <rPr>
        <sz val="11"/>
        <rFont val="Times New Roman"/>
        <family val="1"/>
        <charset val="238"/>
      </rPr>
      <t xml:space="preserve"> u Skákakaly pri pešej lávke</t>
    </r>
  </si>
  <si>
    <t>Jozef Krištofík a spol.- u Kajánka za štrekou,               od železničného prejazdu po ukončenie ulice</t>
  </si>
  <si>
    <t>Spolu</t>
  </si>
  <si>
    <t>Ročné náklady        na elektrinu*</t>
  </si>
  <si>
    <t>*Vstupné výpočty: Príkon svietidla: 40W, počet hodín svietenia za rok: 3900, cena elektriny za MWh: 53,91€</t>
  </si>
  <si>
    <t>Milan Bukovan, Raková 675</t>
  </si>
  <si>
    <t>Ignác Jurčacko, u Surovky 159</t>
  </si>
  <si>
    <t xml:space="preserve">Varianta betónová pätka, drevený stĺp, výložník </t>
  </si>
  <si>
    <t xml:space="preserve">Varianta oceľový stĺp, cena </t>
  </si>
  <si>
    <t>Ján Kajánek, Raková 28, u Kajánka pri Kysuci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</si>
</sst>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zoomScale="175" zoomScaleNormal="175" workbookViewId="0">
      <selection activeCell="E26" sqref="E26"/>
    </sheetView>
  </sheetViews>
  <sheetFormatPr defaultRowHeight="15" x14ac:dyDescent="0.25"/>
  <cols>
    <col min="1" max="1" width="47" customWidth="1"/>
    <col min="2" max="2" width="9.5703125" customWidth="1"/>
    <col min="6" max="6" width="10.42578125" customWidth="1"/>
    <col min="7" max="7" width="11.85546875" customWidth="1"/>
    <col min="8" max="8" width="12.42578125" customWidth="1"/>
  </cols>
  <sheetData>
    <row r="2" spans="1:8" s="1" customFormat="1" ht="66" customHeight="1" x14ac:dyDescent="0.25">
      <c r="A2" s="4" t="s">
        <v>0</v>
      </c>
      <c r="B2" s="4" t="s">
        <v>4</v>
      </c>
      <c r="C2" s="4" t="s">
        <v>5</v>
      </c>
      <c r="D2" s="4" t="s">
        <v>6</v>
      </c>
      <c r="E2" s="4" t="s">
        <v>1</v>
      </c>
      <c r="F2" s="4" t="s">
        <v>2</v>
      </c>
      <c r="G2" s="4" t="s">
        <v>3</v>
      </c>
      <c r="H2" s="4" t="s">
        <v>30</v>
      </c>
    </row>
    <row r="3" spans="1:8" ht="39.950000000000003" customHeight="1" x14ac:dyDescent="0.25">
      <c r="A3" s="5" t="s">
        <v>7</v>
      </c>
      <c r="B3" s="6">
        <v>142</v>
      </c>
      <c r="C3" s="6">
        <v>3</v>
      </c>
      <c r="D3" s="6">
        <v>3</v>
      </c>
      <c r="E3" s="7">
        <f>SUM(B3*1.05*1.26)</f>
        <v>187.86599999999999</v>
      </c>
      <c r="F3" s="7">
        <f>SUM(C3*135.81)</f>
        <v>407.43</v>
      </c>
      <c r="G3" s="7">
        <f>SUM(E3+F3)</f>
        <v>595.29600000000005</v>
      </c>
      <c r="H3" s="7">
        <f>SUM(D3*0.04*3900/1000*53.91)</f>
        <v>25.229880000000001</v>
      </c>
    </row>
    <row r="4" spans="1:8" ht="20.100000000000001" customHeight="1" x14ac:dyDescent="0.25">
      <c r="A4" s="5" t="s">
        <v>8</v>
      </c>
      <c r="B4" s="6">
        <v>20</v>
      </c>
      <c r="C4" s="6">
        <v>0</v>
      </c>
      <c r="D4" s="6">
        <v>1</v>
      </c>
      <c r="E4" s="7">
        <f t="shared" ref="E4:E26" si="0">SUM(B4*1.05*1.26)</f>
        <v>26.46</v>
      </c>
      <c r="F4" s="7">
        <f t="shared" ref="F4:F26" si="1">SUM(C4*135.81)</f>
        <v>0</v>
      </c>
      <c r="G4" s="7">
        <f t="shared" ref="G4:G27" si="2">SUM(E4+F4)</f>
        <v>26.46</v>
      </c>
      <c r="H4" s="7">
        <f t="shared" ref="H4:H27" si="3">SUM(D4*0.04*3900/1000*53.91)</f>
        <v>8.4099599999999999</v>
      </c>
    </row>
    <row r="5" spans="1:8" ht="20.100000000000001" customHeight="1" x14ac:dyDescent="0.25">
      <c r="A5" s="5" t="s">
        <v>9</v>
      </c>
      <c r="B5" s="6">
        <v>0</v>
      </c>
      <c r="C5" s="6">
        <v>0</v>
      </c>
      <c r="D5" s="6">
        <v>4</v>
      </c>
      <c r="E5" s="7">
        <f t="shared" si="0"/>
        <v>0</v>
      </c>
      <c r="F5" s="7">
        <f t="shared" si="1"/>
        <v>0</v>
      </c>
      <c r="G5" s="7">
        <f t="shared" si="2"/>
        <v>0</v>
      </c>
      <c r="H5" s="7">
        <f t="shared" si="3"/>
        <v>33.63984</v>
      </c>
    </row>
    <row r="6" spans="1:8" ht="39.950000000000003" customHeight="1" x14ac:dyDescent="0.25">
      <c r="A6" s="5" t="s">
        <v>10</v>
      </c>
      <c r="B6" s="6">
        <v>83</v>
      </c>
      <c r="C6" s="6">
        <v>1</v>
      </c>
      <c r="D6" s="6">
        <v>2</v>
      </c>
      <c r="E6" s="7">
        <f t="shared" si="0"/>
        <v>109.80900000000001</v>
      </c>
      <c r="F6" s="7">
        <f t="shared" si="1"/>
        <v>135.81</v>
      </c>
      <c r="G6" s="7">
        <f t="shared" si="2"/>
        <v>245.61900000000003</v>
      </c>
      <c r="H6" s="7">
        <f t="shared" si="3"/>
        <v>16.81992</v>
      </c>
    </row>
    <row r="7" spans="1:8" ht="20.100000000000001" customHeight="1" x14ac:dyDescent="0.25">
      <c r="A7" s="5" t="s">
        <v>11</v>
      </c>
      <c r="B7" s="6">
        <v>270</v>
      </c>
      <c r="C7" s="6">
        <v>5</v>
      </c>
      <c r="D7" s="6">
        <v>4</v>
      </c>
      <c r="E7" s="7">
        <f t="shared" si="0"/>
        <v>357.21</v>
      </c>
      <c r="F7" s="7">
        <f t="shared" si="1"/>
        <v>679.05</v>
      </c>
      <c r="G7" s="7">
        <f t="shared" si="2"/>
        <v>1036.26</v>
      </c>
      <c r="H7" s="7">
        <f t="shared" si="3"/>
        <v>33.63984</v>
      </c>
    </row>
    <row r="8" spans="1:8" ht="20.100000000000001" customHeight="1" x14ac:dyDescent="0.25">
      <c r="A8" s="5" t="s">
        <v>12</v>
      </c>
      <c r="B8" s="6">
        <v>20</v>
      </c>
      <c r="C8" s="6">
        <v>1</v>
      </c>
      <c r="D8" s="6">
        <v>1</v>
      </c>
      <c r="E8" s="7">
        <f t="shared" si="0"/>
        <v>26.46</v>
      </c>
      <c r="F8" s="7">
        <f t="shared" si="1"/>
        <v>135.81</v>
      </c>
      <c r="G8" s="7">
        <f t="shared" si="2"/>
        <v>162.27000000000001</v>
      </c>
      <c r="H8" s="7">
        <f t="shared" si="3"/>
        <v>8.4099599999999999</v>
      </c>
    </row>
    <row r="9" spans="1:8" ht="20.100000000000001" customHeight="1" x14ac:dyDescent="0.25">
      <c r="A9" s="5" t="s">
        <v>13</v>
      </c>
      <c r="B9" s="6">
        <v>49</v>
      </c>
      <c r="C9" s="6">
        <v>1</v>
      </c>
      <c r="D9" s="6">
        <v>1</v>
      </c>
      <c r="E9" s="7">
        <f t="shared" si="0"/>
        <v>64.826999999999998</v>
      </c>
      <c r="F9" s="7">
        <f t="shared" si="1"/>
        <v>135.81</v>
      </c>
      <c r="G9" s="7">
        <f t="shared" si="2"/>
        <v>200.637</v>
      </c>
      <c r="H9" s="7">
        <f t="shared" si="3"/>
        <v>8.4099599999999999</v>
      </c>
    </row>
    <row r="10" spans="1:8" ht="39.950000000000003" customHeight="1" x14ac:dyDescent="0.25">
      <c r="A10" s="5" t="s">
        <v>14</v>
      </c>
      <c r="B10" s="6">
        <v>20</v>
      </c>
      <c r="C10" s="6">
        <v>0</v>
      </c>
      <c r="D10" s="6">
        <v>1</v>
      </c>
      <c r="E10" s="7">
        <f t="shared" si="0"/>
        <v>26.46</v>
      </c>
      <c r="F10" s="7">
        <f t="shared" si="1"/>
        <v>0</v>
      </c>
      <c r="G10" s="7">
        <f t="shared" si="2"/>
        <v>26.46</v>
      </c>
      <c r="H10" s="7">
        <f t="shared" si="3"/>
        <v>8.4099599999999999</v>
      </c>
    </row>
    <row r="11" spans="1:8" ht="39.950000000000003" customHeight="1" x14ac:dyDescent="0.25">
      <c r="A11" s="5" t="s">
        <v>15</v>
      </c>
      <c r="B11" s="6">
        <v>202</v>
      </c>
      <c r="C11" s="6">
        <v>4</v>
      </c>
      <c r="D11" s="6">
        <v>3</v>
      </c>
      <c r="E11" s="7">
        <f t="shared" si="0"/>
        <v>267.24600000000004</v>
      </c>
      <c r="F11" s="7">
        <f t="shared" si="1"/>
        <v>543.24</v>
      </c>
      <c r="G11" s="7">
        <f t="shared" si="2"/>
        <v>810.4860000000001</v>
      </c>
      <c r="H11" s="7">
        <f t="shared" si="3"/>
        <v>25.229880000000001</v>
      </c>
    </row>
    <row r="12" spans="1:8" ht="20.100000000000001" customHeight="1" x14ac:dyDescent="0.25">
      <c r="A12" s="5" t="s">
        <v>16</v>
      </c>
      <c r="B12" s="6">
        <v>151</v>
      </c>
      <c r="C12" s="6">
        <v>0</v>
      </c>
      <c r="D12" s="6">
        <v>3</v>
      </c>
      <c r="E12" s="7">
        <f t="shared" si="0"/>
        <v>199.77300000000002</v>
      </c>
      <c r="F12" s="7">
        <f t="shared" si="1"/>
        <v>0</v>
      </c>
      <c r="G12" s="7">
        <f t="shared" si="2"/>
        <v>199.77300000000002</v>
      </c>
      <c r="H12" s="7">
        <f t="shared" si="3"/>
        <v>25.229880000000001</v>
      </c>
    </row>
    <row r="13" spans="1:8" ht="39.950000000000003" customHeight="1" x14ac:dyDescent="0.25">
      <c r="A13" s="5" t="s">
        <v>17</v>
      </c>
      <c r="B13" s="6">
        <v>589</v>
      </c>
      <c r="C13" s="6">
        <v>0</v>
      </c>
      <c r="D13" s="6">
        <v>10</v>
      </c>
      <c r="E13" s="7">
        <f t="shared" si="0"/>
        <v>779.24700000000007</v>
      </c>
      <c r="F13" s="7">
        <f t="shared" si="1"/>
        <v>0</v>
      </c>
      <c r="G13" s="7">
        <f t="shared" si="2"/>
        <v>779.24700000000007</v>
      </c>
      <c r="H13" s="7">
        <f t="shared" si="3"/>
        <v>84.099599999999995</v>
      </c>
    </row>
    <row r="14" spans="1:8" ht="39.950000000000003" customHeight="1" x14ac:dyDescent="0.25">
      <c r="A14" s="5" t="s">
        <v>18</v>
      </c>
      <c r="B14" s="6">
        <v>132</v>
      </c>
      <c r="C14" s="6">
        <v>3</v>
      </c>
      <c r="D14" s="6">
        <v>3</v>
      </c>
      <c r="E14" s="7">
        <f t="shared" si="0"/>
        <v>174.636</v>
      </c>
      <c r="F14" s="7">
        <f t="shared" si="1"/>
        <v>407.43</v>
      </c>
      <c r="G14" s="7">
        <f t="shared" si="2"/>
        <v>582.06600000000003</v>
      </c>
      <c r="H14" s="7">
        <f t="shared" si="3"/>
        <v>25.229880000000001</v>
      </c>
    </row>
    <row r="15" spans="1:8" ht="39.950000000000003" customHeight="1" x14ac:dyDescent="0.25">
      <c r="A15" s="5" t="s">
        <v>28</v>
      </c>
      <c r="B15" s="6">
        <v>156</v>
      </c>
      <c r="C15" s="6">
        <v>3</v>
      </c>
      <c r="D15" s="6">
        <v>6</v>
      </c>
      <c r="E15" s="7">
        <f t="shared" si="0"/>
        <v>206.38800000000001</v>
      </c>
      <c r="F15" s="7">
        <f t="shared" si="1"/>
        <v>407.43</v>
      </c>
      <c r="G15" s="7">
        <f t="shared" si="2"/>
        <v>613.81799999999998</v>
      </c>
      <c r="H15" s="7">
        <f t="shared" si="3"/>
        <v>50.459760000000003</v>
      </c>
    </row>
    <row r="16" spans="1:8" ht="39.950000000000003" customHeight="1" x14ac:dyDescent="0.25">
      <c r="A16" s="5" t="s">
        <v>19</v>
      </c>
      <c r="B16" s="6">
        <v>36</v>
      </c>
      <c r="C16" s="6">
        <v>0</v>
      </c>
      <c r="D16" s="6">
        <v>1</v>
      </c>
      <c r="E16" s="7">
        <f t="shared" si="0"/>
        <v>47.628000000000007</v>
      </c>
      <c r="F16" s="7">
        <f t="shared" si="1"/>
        <v>0</v>
      </c>
      <c r="G16" s="7">
        <f t="shared" si="2"/>
        <v>47.628000000000007</v>
      </c>
      <c r="H16" s="7">
        <f t="shared" si="3"/>
        <v>8.4099599999999999</v>
      </c>
    </row>
    <row r="17" spans="1:8" ht="20.100000000000001" customHeight="1" x14ac:dyDescent="0.25">
      <c r="A17" s="5" t="s">
        <v>20</v>
      </c>
      <c r="B17" s="6">
        <v>331</v>
      </c>
      <c r="C17" s="6">
        <v>5</v>
      </c>
      <c r="D17" s="6">
        <v>7</v>
      </c>
      <c r="E17" s="7">
        <f t="shared" si="0"/>
        <v>437.91300000000001</v>
      </c>
      <c r="F17" s="7">
        <f t="shared" si="1"/>
        <v>679.05</v>
      </c>
      <c r="G17" s="7">
        <f t="shared" si="2"/>
        <v>1116.963</v>
      </c>
      <c r="H17" s="7">
        <f t="shared" si="3"/>
        <v>58.869720000000001</v>
      </c>
    </row>
    <row r="18" spans="1:8" ht="39.950000000000003" customHeight="1" x14ac:dyDescent="0.25">
      <c r="A18" s="5" t="s">
        <v>21</v>
      </c>
      <c r="B18" s="6">
        <v>33</v>
      </c>
      <c r="C18" s="6">
        <v>0</v>
      </c>
      <c r="D18" s="6">
        <v>1</v>
      </c>
      <c r="E18" s="7">
        <f t="shared" si="0"/>
        <v>43.658999999999999</v>
      </c>
      <c r="F18" s="7">
        <f t="shared" si="1"/>
        <v>0</v>
      </c>
      <c r="G18" s="7">
        <f t="shared" si="2"/>
        <v>43.658999999999999</v>
      </c>
      <c r="H18" s="7">
        <f t="shared" si="3"/>
        <v>8.4099599999999999</v>
      </c>
    </row>
    <row r="19" spans="1:8" ht="39.950000000000003" customHeight="1" x14ac:dyDescent="0.25">
      <c r="A19" s="5" t="s">
        <v>22</v>
      </c>
      <c r="B19" s="6">
        <v>0</v>
      </c>
      <c r="C19" s="6">
        <v>0</v>
      </c>
      <c r="D19" s="6">
        <v>3</v>
      </c>
      <c r="E19" s="7">
        <f t="shared" si="0"/>
        <v>0</v>
      </c>
      <c r="F19" s="7">
        <f t="shared" si="1"/>
        <v>0</v>
      </c>
      <c r="G19" s="7">
        <f t="shared" si="2"/>
        <v>0</v>
      </c>
      <c r="H19" s="7">
        <f t="shared" si="3"/>
        <v>25.229880000000001</v>
      </c>
    </row>
    <row r="20" spans="1:8" ht="39.950000000000003" customHeight="1" x14ac:dyDescent="0.25">
      <c r="A20" s="5" t="s">
        <v>23</v>
      </c>
      <c r="B20" s="6">
        <v>157</v>
      </c>
      <c r="C20" s="6">
        <v>4</v>
      </c>
      <c r="D20" s="6">
        <v>4</v>
      </c>
      <c r="E20" s="7">
        <f>SUM(B20*1.05*1.76)</f>
        <v>290.13599999999997</v>
      </c>
      <c r="F20" s="7">
        <f>SUM(C20*206.28)</f>
        <v>825.12</v>
      </c>
      <c r="G20" s="7">
        <f t="shared" si="2"/>
        <v>1115.2559999999999</v>
      </c>
      <c r="H20" s="7">
        <f t="shared" si="3"/>
        <v>33.63984</v>
      </c>
    </row>
    <row r="21" spans="1:8" ht="39.950000000000003" customHeight="1" x14ac:dyDescent="0.25">
      <c r="A21" s="5" t="s">
        <v>24</v>
      </c>
      <c r="B21" s="6">
        <v>30</v>
      </c>
      <c r="C21" s="6">
        <v>1</v>
      </c>
      <c r="D21" s="6">
        <v>1</v>
      </c>
      <c r="E21" s="7">
        <f t="shared" si="0"/>
        <v>39.69</v>
      </c>
      <c r="F21" s="7">
        <f t="shared" si="1"/>
        <v>135.81</v>
      </c>
      <c r="G21" s="7">
        <f t="shared" si="2"/>
        <v>175.5</v>
      </c>
      <c r="H21" s="7">
        <f t="shared" si="3"/>
        <v>8.4099599999999999</v>
      </c>
    </row>
    <row r="22" spans="1:8" ht="39.950000000000003" customHeight="1" x14ac:dyDescent="0.25">
      <c r="A22" s="5" t="s">
        <v>27</v>
      </c>
      <c r="B22" s="6">
        <v>29</v>
      </c>
      <c r="C22" s="6">
        <v>1</v>
      </c>
      <c r="D22" s="6">
        <v>1</v>
      </c>
      <c r="E22" s="7">
        <f t="shared" si="0"/>
        <v>38.367000000000004</v>
      </c>
      <c r="F22" s="7">
        <f t="shared" si="1"/>
        <v>135.81</v>
      </c>
      <c r="G22" s="7">
        <f t="shared" si="2"/>
        <v>174.17700000000002</v>
      </c>
      <c r="H22" s="7">
        <f t="shared" si="3"/>
        <v>8.4099599999999999</v>
      </c>
    </row>
    <row r="23" spans="1:8" ht="20.100000000000001" customHeight="1" x14ac:dyDescent="0.25">
      <c r="A23" s="5" t="s">
        <v>25</v>
      </c>
      <c r="B23" s="6">
        <v>139</v>
      </c>
      <c r="C23" s="6">
        <v>0</v>
      </c>
      <c r="D23" s="6">
        <v>1</v>
      </c>
      <c r="E23" s="7">
        <f t="shared" si="0"/>
        <v>183.89700000000002</v>
      </c>
      <c r="F23" s="7">
        <f t="shared" si="1"/>
        <v>0</v>
      </c>
      <c r="G23" s="7">
        <f t="shared" si="2"/>
        <v>183.89700000000002</v>
      </c>
      <c r="H23" s="7">
        <f t="shared" si="3"/>
        <v>8.4099599999999999</v>
      </c>
    </row>
    <row r="24" spans="1:8" ht="20.100000000000001" customHeight="1" x14ac:dyDescent="0.25">
      <c r="A24" s="5" t="s">
        <v>33</v>
      </c>
      <c r="B24" s="6">
        <v>0</v>
      </c>
      <c r="C24" s="6">
        <v>0</v>
      </c>
      <c r="D24" s="6">
        <v>1</v>
      </c>
      <c r="E24" s="7">
        <f t="shared" si="0"/>
        <v>0</v>
      </c>
      <c r="F24" s="7">
        <f t="shared" si="1"/>
        <v>0</v>
      </c>
      <c r="G24" s="7">
        <f t="shared" si="2"/>
        <v>0</v>
      </c>
      <c r="H24" s="7">
        <f t="shared" si="3"/>
        <v>8.4099599999999999</v>
      </c>
    </row>
    <row r="25" spans="1:8" ht="20.100000000000001" customHeight="1" x14ac:dyDescent="0.25">
      <c r="A25" s="5" t="s">
        <v>32</v>
      </c>
      <c r="B25" s="6">
        <v>0</v>
      </c>
      <c r="C25" s="6">
        <v>0</v>
      </c>
      <c r="D25" s="6">
        <v>1</v>
      </c>
      <c r="E25" s="7">
        <f t="shared" si="0"/>
        <v>0</v>
      </c>
      <c r="F25" s="7">
        <f t="shared" si="1"/>
        <v>0</v>
      </c>
      <c r="G25" s="7">
        <f t="shared" si="2"/>
        <v>0</v>
      </c>
      <c r="H25" s="7">
        <f t="shared" si="3"/>
        <v>8.4099599999999999</v>
      </c>
    </row>
    <row r="26" spans="1:8" ht="20.100000000000001" customHeight="1" x14ac:dyDescent="0.25">
      <c r="A26" s="5" t="s">
        <v>36</v>
      </c>
      <c r="B26" s="6">
        <v>77</v>
      </c>
      <c r="C26" s="6">
        <v>2</v>
      </c>
      <c r="D26" s="6">
        <v>1</v>
      </c>
      <c r="E26" s="7">
        <f t="shared" si="0"/>
        <v>101.87100000000001</v>
      </c>
      <c r="F26" s="7">
        <f t="shared" si="1"/>
        <v>271.62</v>
      </c>
      <c r="G26" s="7">
        <f t="shared" si="2"/>
        <v>373.49099999999999</v>
      </c>
      <c r="H26" s="7">
        <f t="shared" si="3"/>
        <v>8.4099599999999999</v>
      </c>
    </row>
    <row r="27" spans="1:8" ht="20.100000000000001" customHeight="1" x14ac:dyDescent="0.25">
      <c r="A27" s="5" t="s">
        <v>26</v>
      </c>
      <c r="B27" s="6">
        <v>521</v>
      </c>
      <c r="C27" s="6">
        <v>8</v>
      </c>
      <c r="D27" s="6">
        <v>8</v>
      </c>
      <c r="E27" s="7">
        <f>SUM(B27*1.05*1.76)</f>
        <v>962.80800000000011</v>
      </c>
      <c r="F27" s="7">
        <f>SUM(C27*206.28)</f>
        <v>1650.24</v>
      </c>
      <c r="G27" s="7">
        <f t="shared" si="2"/>
        <v>2613.0480000000002</v>
      </c>
      <c r="H27" s="7">
        <f t="shared" si="3"/>
        <v>67.279679999999999</v>
      </c>
    </row>
    <row r="28" spans="1:8" ht="20.100000000000001" customHeight="1" x14ac:dyDescent="0.25">
      <c r="A28" s="5"/>
      <c r="B28" s="6"/>
      <c r="C28" s="6"/>
      <c r="D28" s="6"/>
      <c r="E28" s="7"/>
      <c r="F28" s="7"/>
      <c r="G28" s="7"/>
      <c r="H28" s="7"/>
    </row>
    <row r="29" spans="1:8" ht="20.100000000000001" customHeight="1" x14ac:dyDescent="0.25">
      <c r="A29" s="8" t="s">
        <v>29</v>
      </c>
      <c r="B29" s="6">
        <f>SUM(B3:B27)</f>
        <v>3187</v>
      </c>
      <c r="C29" s="6">
        <f>SUM(C3:C27)</f>
        <v>42</v>
      </c>
      <c r="D29" s="6">
        <f>SUM(D3:D27)</f>
        <v>72</v>
      </c>
      <c r="E29" s="6"/>
      <c r="F29" s="6"/>
      <c r="G29" s="7">
        <f>SUM(G3:G28)</f>
        <v>11122.011</v>
      </c>
      <c r="H29" s="7">
        <f>SUM(H3:H28)</f>
        <v>605.51711999999986</v>
      </c>
    </row>
    <row r="30" spans="1:8" ht="20.100000000000001" customHeight="1" x14ac:dyDescent="0.25">
      <c r="A30" s="3"/>
    </row>
    <row r="31" spans="1:8" ht="20.100000000000001" customHeight="1" x14ac:dyDescent="0.25">
      <c r="A31" s="2"/>
    </row>
    <row r="32" spans="1:8" ht="45" customHeight="1" x14ac:dyDescent="0.25">
      <c r="A32" s="2" t="s">
        <v>31</v>
      </c>
    </row>
    <row r="33" spans="1:2" ht="20.100000000000001" customHeight="1" x14ac:dyDescent="0.25">
      <c r="A33" s="2" t="s">
        <v>35</v>
      </c>
      <c r="B33">
        <v>206.28</v>
      </c>
    </row>
    <row r="34" spans="1:2" ht="18.75" customHeight="1" x14ac:dyDescent="0.25">
      <c r="A34" s="2" t="s">
        <v>34</v>
      </c>
      <c r="B34">
        <v>135.81</v>
      </c>
    </row>
    <row r="35" spans="1:2" ht="20.100000000000001" customHeight="1" x14ac:dyDescent="0.25">
      <c r="A35" s="2"/>
    </row>
    <row r="36" spans="1:2" ht="20.100000000000001" customHeight="1" x14ac:dyDescent="0.25">
      <c r="A36" s="2"/>
    </row>
    <row r="37" spans="1:2" ht="20.100000000000001" customHeight="1" x14ac:dyDescent="0.25">
      <c r="A37" s="2"/>
    </row>
    <row r="38" spans="1:2" ht="20.100000000000001" customHeight="1" x14ac:dyDescent="0.25">
      <c r="A38" s="2"/>
    </row>
    <row r="39" spans="1:2" ht="20.100000000000001" customHeight="1" x14ac:dyDescent="0.25">
      <c r="A39" s="2"/>
    </row>
    <row r="40" spans="1:2" ht="39.950000000000003" customHeight="1" x14ac:dyDescent="0.25">
      <c r="A40" s="2"/>
    </row>
    <row r="41" spans="1:2" ht="39.950000000000003" customHeight="1" x14ac:dyDescent="0.25">
      <c r="A41" s="2"/>
    </row>
    <row r="42" spans="1:2" ht="39.950000000000003" customHeight="1" x14ac:dyDescent="0.25">
      <c r="A42" s="2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abSelected="1" workbookViewId="0">
      <selection activeCell="A14" sqref="A14:XFD14"/>
    </sheetView>
  </sheetViews>
  <sheetFormatPr defaultRowHeight="15" x14ac:dyDescent="0.25"/>
  <cols>
    <col min="1" max="1" width="47" customWidth="1"/>
    <col min="2" max="2" width="9.5703125" customWidth="1"/>
    <col min="6" max="6" width="10.42578125" customWidth="1"/>
    <col min="7" max="7" width="11.85546875" customWidth="1"/>
    <col min="8" max="8" width="12.42578125" customWidth="1"/>
  </cols>
  <sheetData>
    <row r="2" spans="1:8" s="1" customFormat="1" ht="60" x14ac:dyDescent="0.25">
      <c r="A2" s="4" t="s">
        <v>0</v>
      </c>
      <c r="B2" s="4" t="s">
        <v>4</v>
      </c>
      <c r="C2" s="4" t="s">
        <v>5</v>
      </c>
      <c r="D2" s="4" t="s">
        <v>6</v>
      </c>
      <c r="E2" s="4" t="s">
        <v>1</v>
      </c>
      <c r="F2" s="4" t="s">
        <v>2</v>
      </c>
      <c r="G2" s="4" t="s">
        <v>3</v>
      </c>
      <c r="H2" s="4" t="s">
        <v>30</v>
      </c>
    </row>
    <row r="3" spans="1:8" ht="30" x14ac:dyDescent="0.25">
      <c r="A3" s="5" t="s">
        <v>7</v>
      </c>
      <c r="B3" s="6">
        <v>142</v>
      </c>
      <c r="C3" s="6">
        <v>3</v>
      </c>
      <c r="D3" s="6">
        <v>3</v>
      </c>
      <c r="E3" s="7">
        <f>SUM(B3*1.05*1.26)</f>
        <v>187.86599999999999</v>
      </c>
      <c r="F3" s="7">
        <f>SUM(C3*135.81)</f>
        <v>407.43</v>
      </c>
      <c r="G3" s="7">
        <f>SUM(E3+F3)</f>
        <v>595.29600000000005</v>
      </c>
      <c r="H3" s="7">
        <f>SUM(D3*0.04*3900/1000*53.91)</f>
        <v>25.229880000000001</v>
      </c>
    </row>
    <row r="4" spans="1:8" ht="30" x14ac:dyDescent="0.25">
      <c r="A4" s="5" t="s">
        <v>9</v>
      </c>
      <c r="B4" s="6">
        <v>0</v>
      </c>
      <c r="C4" s="6">
        <v>0</v>
      </c>
      <c r="D4" s="6">
        <v>4</v>
      </c>
      <c r="E4" s="7">
        <f t="shared" ref="E4:E18" si="0">SUM(B4*1.05*1.26)</f>
        <v>0</v>
      </c>
      <c r="F4" s="7">
        <f t="shared" ref="F4:F18" si="1">SUM(C4*135.81)</f>
        <v>0</v>
      </c>
      <c r="G4" s="7">
        <f t="shared" ref="G4:G18" si="2">SUM(E4+F4)</f>
        <v>0</v>
      </c>
      <c r="H4" s="7">
        <f t="shared" ref="H4:H18" si="3">SUM(D4*0.04*3900/1000*53.91)</f>
        <v>33.63984</v>
      </c>
    </row>
    <row r="5" spans="1:8" ht="30" x14ac:dyDescent="0.25">
      <c r="A5" s="5" t="s">
        <v>10</v>
      </c>
      <c r="B5" s="6">
        <v>83</v>
      </c>
      <c r="C5" s="6">
        <v>1</v>
      </c>
      <c r="D5" s="6">
        <v>2</v>
      </c>
      <c r="E5" s="7">
        <f t="shared" si="0"/>
        <v>109.80900000000001</v>
      </c>
      <c r="F5" s="7">
        <f t="shared" si="1"/>
        <v>135.81</v>
      </c>
      <c r="G5" s="7">
        <f t="shared" si="2"/>
        <v>245.61900000000003</v>
      </c>
      <c r="H5" s="7">
        <f t="shared" si="3"/>
        <v>16.81992</v>
      </c>
    </row>
    <row r="6" spans="1:8" x14ac:dyDescent="0.25">
      <c r="A6" s="5" t="s">
        <v>12</v>
      </c>
      <c r="B6" s="6">
        <v>20</v>
      </c>
      <c r="C6" s="6">
        <v>1</v>
      </c>
      <c r="D6" s="6">
        <v>1</v>
      </c>
      <c r="E6" s="7">
        <f t="shared" si="0"/>
        <v>26.46</v>
      </c>
      <c r="F6" s="7">
        <f t="shared" si="1"/>
        <v>135.81</v>
      </c>
      <c r="G6" s="7">
        <f t="shared" si="2"/>
        <v>162.27000000000001</v>
      </c>
      <c r="H6" s="7">
        <f t="shared" si="3"/>
        <v>8.4099599999999999</v>
      </c>
    </row>
    <row r="7" spans="1:8" x14ac:dyDescent="0.25">
      <c r="A7" s="5" t="s">
        <v>13</v>
      </c>
      <c r="B7" s="6">
        <v>49</v>
      </c>
      <c r="C7" s="6">
        <v>1</v>
      </c>
      <c r="D7" s="6">
        <v>1</v>
      </c>
      <c r="E7" s="7">
        <f t="shared" si="0"/>
        <v>64.826999999999998</v>
      </c>
      <c r="F7" s="7">
        <f t="shared" si="1"/>
        <v>135.81</v>
      </c>
      <c r="G7" s="7">
        <f t="shared" si="2"/>
        <v>200.637</v>
      </c>
      <c r="H7" s="7">
        <f t="shared" si="3"/>
        <v>8.4099599999999999</v>
      </c>
    </row>
    <row r="8" spans="1:8" ht="30" x14ac:dyDescent="0.25">
      <c r="A8" s="5" t="s">
        <v>14</v>
      </c>
      <c r="B8" s="6">
        <v>20</v>
      </c>
      <c r="C8" s="6">
        <v>0</v>
      </c>
      <c r="D8" s="6">
        <v>1</v>
      </c>
      <c r="E8" s="7">
        <f t="shared" si="0"/>
        <v>26.46</v>
      </c>
      <c r="F8" s="7">
        <f t="shared" si="1"/>
        <v>0</v>
      </c>
      <c r="G8" s="7">
        <f t="shared" si="2"/>
        <v>26.46</v>
      </c>
      <c r="H8" s="7">
        <f t="shared" si="3"/>
        <v>8.4099599999999999</v>
      </c>
    </row>
    <row r="9" spans="1:8" x14ac:dyDescent="0.25">
      <c r="A9" s="5" t="s">
        <v>16</v>
      </c>
      <c r="B9" s="6">
        <v>151</v>
      </c>
      <c r="C9" s="6">
        <v>0</v>
      </c>
      <c r="D9" s="6">
        <v>3</v>
      </c>
      <c r="E9" s="7">
        <f t="shared" si="0"/>
        <v>199.77300000000002</v>
      </c>
      <c r="F9" s="7">
        <f t="shared" si="1"/>
        <v>0</v>
      </c>
      <c r="G9" s="7">
        <f t="shared" si="2"/>
        <v>199.77300000000002</v>
      </c>
      <c r="H9" s="7">
        <f t="shared" si="3"/>
        <v>25.229880000000001</v>
      </c>
    </row>
    <row r="10" spans="1:8" ht="45" x14ac:dyDescent="0.25">
      <c r="A10" s="5" t="s">
        <v>18</v>
      </c>
      <c r="B10" s="6">
        <v>132</v>
      </c>
      <c r="C10" s="6">
        <v>3</v>
      </c>
      <c r="D10" s="6">
        <v>3</v>
      </c>
      <c r="E10" s="7">
        <f t="shared" si="0"/>
        <v>174.636</v>
      </c>
      <c r="F10" s="7">
        <f t="shared" si="1"/>
        <v>407.43</v>
      </c>
      <c r="G10" s="7">
        <f t="shared" si="2"/>
        <v>582.06600000000003</v>
      </c>
      <c r="H10" s="7">
        <f t="shared" si="3"/>
        <v>25.229880000000001</v>
      </c>
    </row>
    <row r="11" spans="1:8" ht="30" x14ac:dyDescent="0.25">
      <c r="A11" s="5" t="s">
        <v>28</v>
      </c>
      <c r="B11" s="6">
        <v>156</v>
      </c>
      <c r="C11" s="6">
        <v>3</v>
      </c>
      <c r="D11" s="6">
        <v>6</v>
      </c>
      <c r="E11" s="7">
        <f t="shared" si="0"/>
        <v>206.38800000000001</v>
      </c>
      <c r="F11" s="7">
        <f t="shared" si="1"/>
        <v>407.43</v>
      </c>
      <c r="G11" s="7">
        <f t="shared" si="2"/>
        <v>613.81799999999998</v>
      </c>
      <c r="H11" s="7">
        <f t="shared" si="3"/>
        <v>50.459760000000003</v>
      </c>
    </row>
    <row r="12" spans="1:8" ht="45" x14ac:dyDescent="0.25">
      <c r="A12" s="5" t="s">
        <v>19</v>
      </c>
      <c r="B12" s="6">
        <v>36</v>
      </c>
      <c r="C12" s="6">
        <v>0</v>
      </c>
      <c r="D12" s="6">
        <v>1</v>
      </c>
      <c r="E12" s="7">
        <f t="shared" si="0"/>
        <v>47.628000000000007</v>
      </c>
      <c r="F12" s="7">
        <f t="shared" si="1"/>
        <v>0</v>
      </c>
      <c r="G12" s="7">
        <f t="shared" si="2"/>
        <v>47.628000000000007</v>
      </c>
      <c r="H12" s="7">
        <f t="shared" si="3"/>
        <v>8.4099599999999999</v>
      </c>
    </row>
    <row r="13" spans="1:8" ht="45" x14ac:dyDescent="0.25">
      <c r="A13" s="5" t="s">
        <v>22</v>
      </c>
      <c r="B13" s="6">
        <v>0</v>
      </c>
      <c r="C13" s="6">
        <v>0</v>
      </c>
      <c r="D13" s="6">
        <v>3</v>
      </c>
      <c r="E13" s="7">
        <f t="shared" si="0"/>
        <v>0</v>
      </c>
      <c r="F13" s="7">
        <f t="shared" si="1"/>
        <v>0</v>
      </c>
      <c r="G13" s="7">
        <f t="shared" si="2"/>
        <v>0</v>
      </c>
      <c r="H13" s="7">
        <f t="shared" si="3"/>
        <v>25.229880000000001</v>
      </c>
    </row>
    <row r="14" spans="1:8" ht="30" x14ac:dyDescent="0.25">
      <c r="A14" s="5" t="s">
        <v>24</v>
      </c>
      <c r="B14" s="6">
        <v>30</v>
      </c>
      <c r="C14" s="6">
        <v>1</v>
      </c>
      <c r="D14" s="6">
        <v>1</v>
      </c>
      <c r="E14" s="7">
        <f t="shared" si="0"/>
        <v>39.69</v>
      </c>
      <c r="F14" s="7">
        <f t="shared" si="1"/>
        <v>135.81</v>
      </c>
      <c r="G14" s="7">
        <f t="shared" si="2"/>
        <v>175.5</v>
      </c>
      <c r="H14" s="7">
        <f t="shared" si="3"/>
        <v>8.4099599999999999</v>
      </c>
    </row>
    <row r="15" spans="1:8" ht="30" x14ac:dyDescent="0.25">
      <c r="A15" s="5" t="s">
        <v>27</v>
      </c>
      <c r="B15" s="6">
        <v>29</v>
      </c>
      <c r="C15" s="6">
        <v>1</v>
      </c>
      <c r="D15" s="6">
        <v>1</v>
      </c>
      <c r="E15" s="7">
        <f t="shared" si="0"/>
        <v>38.367000000000004</v>
      </c>
      <c r="F15" s="7">
        <f t="shared" si="1"/>
        <v>135.81</v>
      </c>
      <c r="G15" s="7">
        <f t="shared" si="2"/>
        <v>174.17700000000002</v>
      </c>
      <c r="H15" s="7">
        <f t="shared" si="3"/>
        <v>8.4099599999999999</v>
      </c>
    </row>
    <row r="16" spans="1:8" x14ac:dyDescent="0.25">
      <c r="A16" s="5" t="s">
        <v>25</v>
      </c>
      <c r="B16" s="6">
        <v>139</v>
      </c>
      <c r="C16" s="6">
        <v>0</v>
      </c>
      <c r="D16" s="6">
        <v>1</v>
      </c>
      <c r="E16" s="7">
        <f t="shared" si="0"/>
        <v>183.89700000000002</v>
      </c>
      <c r="F16" s="7">
        <f t="shared" si="1"/>
        <v>0</v>
      </c>
      <c r="G16" s="7">
        <f t="shared" si="2"/>
        <v>183.89700000000002</v>
      </c>
      <c r="H16" s="7">
        <f t="shared" si="3"/>
        <v>8.4099599999999999</v>
      </c>
    </row>
    <row r="17" spans="1:8" x14ac:dyDescent="0.25">
      <c r="A17" s="5" t="s">
        <v>33</v>
      </c>
      <c r="B17" s="6">
        <v>0</v>
      </c>
      <c r="C17" s="6">
        <v>0</v>
      </c>
      <c r="D17" s="6">
        <v>1</v>
      </c>
      <c r="E17" s="7">
        <f t="shared" si="0"/>
        <v>0</v>
      </c>
      <c r="F17" s="7">
        <f t="shared" si="1"/>
        <v>0</v>
      </c>
      <c r="G17" s="7">
        <f t="shared" si="2"/>
        <v>0</v>
      </c>
      <c r="H17" s="7">
        <f t="shared" si="3"/>
        <v>8.4099599999999999</v>
      </c>
    </row>
    <row r="18" spans="1:8" x14ac:dyDescent="0.25">
      <c r="A18" s="5" t="s">
        <v>32</v>
      </c>
      <c r="B18" s="6">
        <v>0</v>
      </c>
      <c r="C18" s="6">
        <v>0</v>
      </c>
      <c r="D18" s="6">
        <v>1</v>
      </c>
      <c r="E18" s="7">
        <f t="shared" si="0"/>
        <v>0</v>
      </c>
      <c r="F18" s="7">
        <f t="shared" si="1"/>
        <v>0</v>
      </c>
      <c r="G18" s="7">
        <f t="shared" si="2"/>
        <v>0</v>
      </c>
      <c r="H18" s="7">
        <f t="shared" si="3"/>
        <v>8.4099599999999999</v>
      </c>
    </row>
    <row r="19" spans="1:8" x14ac:dyDescent="0.25">
      <c r="A19" s="5"/>
      <c r="B19" s="6"/>
      <c r="C19" s="6"/>
      <c r="D19" s="6"/>
      <c r="E19" s="7"/>
      <c r="F19" s="7"/>
      <c r="G19" s="7"/>
      <c r="H19" s="7"/>
    </row>
    <row r="20" spans="1:8" x14ac:dyDescent="0.25">
      <c r="A20" s="8" t="s">
        <v>29</v>
      </c>
      <c r="B20" s="6">
        <f>SUM(B3:B18)</f>
        <v>987</v>
      </c>
      <c r="C20" s="6">
        <f>SUM(C3:C18)</f>
        <v>14</v>
      </c>
      <c r="D20" s="6">
        <f>SUM(D3:D18)</f>
        <v>33</v>
      </c>
      <c r="E20" s="6"/>
      <c r="F20" s="6"/>
      <c r="G20" s="7">
        <f>SUM(G3:G19)</f>
        <v>3207.1410000000005</v>
      </c>
      <c r="H20" s="7">
        <f>SUM(H3:H19)</f>
        <v>277.52868000000007</v>
      </c>
    </row>
    <row r="21" spans="1:8" x14ac:dyDescent="0.25">
      <c r="A21" s="3"/>
    </row>
    <row r="22" spans="1:8" x14ac:dyDescent="0.25">
      <c r="A22" s="2"/>
    </row>
    <row r="23" spans="1:8" ht="45" x14ac:dyDescent="0.25">
      <c r="A23" s="2" t="s">
        <v>31</v>
      </c>
    </row>
    <row r="24" spans="1:8" x14ac:dyDescent="0.25">
      <c r="A24" s="2" t="s">
        <v>35</v>
      </c>
      <c r="B24">
        <v>206.28</v>
      </c>
    </row>
    <row r="25" spans="1:8" x14ac:dyDescent="0.25">
      <c r="A25" s="2" t="s">
        <v>34</v>
      </c>
      <c r="B25">
        <v>135.81</v>
      </c>
    </row>
    <row r="26" spans="1:8" x14ac:dyDescent="0.25">
      <c r="A26" s="2"/>
    </row>
    <row r="27" spans="1:8" x14ac:dyDescent="0.25">
      <c r="A27" s="2"/>
    </row>
    <row r="28" spans="1:8" x14ac:dyDescent="0.25">
      <c r="A28" s="2"/>
    </row>
    <row r="29" spans="1:8" x14ac:dyDescent="0.25">
      <c r="A29" s="2"/>
    </row>
    <row r="30" spans="1:8" x14ac:dyDescent="0.25">
      <c r="A30" s="2"/>
    </row>
    <row r="31" spans="1:8" x14ac:dyDescent="0.25">
      <c r="A31" s="2"/>
    </row>
    <row r="32" spans="1:8" x14ac:dyDescent="0.25">
      <c r="A32" s="2"/>
    </row>
    <row r="33" spans="1:1" x14ac:dyDescent="0.25">
      <c r="A33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Sumár žiadosti občanov</vt:lpstr>
      <vt:lpstr>Schválené pre rok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hegla_000</dc:creator>
  <cp:lastModifiedBy>hegla_000</cp:lastModifiedBy>
  <cp:lastPrinted>2016-02-29T10:43:43Z</cp:lastPrinted>
  <dcterms:created xsi:type="dcterms:W3CDTF">2016-02-02T14:27:11Z</dcterms:created>
  <dcterms:modified xsi:type="dcterms:W3CDTF">2016-05-05T10:45:48Z</dcterms:modified>
</cp:coreProperties>
</file>